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FinancieelOverzicht" sheetId="1" r:id="rId1"/>
  </sheets>
  <calcPr calcId="145621"/>
</workbook>
</file>

<file path=xl/calcChain.xml><?xml version="1.0" encoding="utf-8"?>
<calcChain xmlns="http://schemas.openxmlformats.org/spreadsheetml/2006/main">
  <c r="C29" i="1" l="1"/>
  <c r="E29" i="1"/>
  <c r="E24" i="1"/>
  <c r="C16" i="1"/>
  <c r="C18" i="1" s="1"/>
  <c r="C11" i="1"/>
  <c r="E16" i="1"/>
  <c r="E14" i="1"/>
  <c r="E11" i="1"/>
  <c r="C8" i="1"/>
  <c r="E8" i="1"/>
  <c r="E18" i="1" s="1"/>
  <c r="G6" i="1" l="1"/>
  <c r="I6" i="1"/>
  <c r="H18" i="1" l="1"/>
  <c r="J18" i="1"/>
  <c r="G16" i="1"/>
  <c r="I16" i="1"/>
  <c r="G8" i="1"/>
  <c r="G18" i="1" s="1"/>
  <c r="I8" i="1"/>
  <c r="I18" i="1" s="1"/>
  <c r="K16" i="1" l="1"/>
  <c r="K8" i="1"/>
  <c r="K18" i="1" s="1"/>
</calcChain>
</file>

<file path=xl/sharedStrings.xml><?xml version="1.0" encoding="utf-8"?>
<sst xmlns="http://schemas.openxmlformats.org/spreadsheetml/2006/main" count="24" uniqueCount="23">
  <si>
    <t>Inkomsten</t>
  </si>
  <si>
    <t>Startkapitaal door Bob gestort</t>
  </si>
  <si>
    <t>Rente</t>
  </si>
  <si>
    <t>Totaal inkomsten</t>
  </si>
  <si>
    <t>Uitgaven</t>
  </si>
  <si>
    <t>Notariskosten inzake oprichting stichting</t>
  </si>
  <si>
    <t>Kosten Kamer van Koophandel</t>
  </si>
  <si>
    <t>Bankkosten</t>
  </si>
  <si>
    <t>Totaal uitgaven</t>
  </si>
  <si>
    <t>Saldo eind december</t>
  </si>
  <si>
    <t>Totaal</t>
  </si>
  <si>
    <t>Passiva</t>
  </si>
  <si>
    <t>Balans per 31-12</t>
  </si>
  <si>
    <t>Exploitatie Asia Care Foundation</t>
  </si>
  <si>
    <t>Toelichting</t>
  </si>
  <si>
    <t>Voedsel, medicijnen, luiers etc. in Thailand</t>
  </si>
  <si>
    <t>Donaties</t>
  </si>
  <si>
    <t>Collectes</t>
  </si>
  <si>
    <t>Eigen vermogen Asia Care Foundation</t>
  </si>
  <si>
    <t>Kosten webhosting Asia Care Foundation</t>
  </si>
  <si>
    <t>De inkomsten bestaan voornamelijk uit maandelijkse giften van particulieren en geloofsgenootschappen. De</t>
  </si>
  <si>
    <t>Activa (bankrekeningen/liquide middelen)</t>
  </si>
  <si>
    <t>uitgaven bestaan voornamelijk uit de inkopen ten behoeve van de hulp aan mensen in Thailand.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</si>
</sst>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44" fontId="0" fillId="0" borderId="5" xfId="0" applyNumberFormat="1" applyBorder="1"/>
    <xf numFmtId="0" fontId="0" fillId="0" borderId="1" xfId="0" applyBorder="1"/>
    <xf numFmtId="4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0" fontId="2" fillId="0" borderId="6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44" fontId="2" fillId="0" borderId="0" xfId="0" applyNumberFormat="1" applyFont="1"/>
    <xf numFmtId="0" fontId="4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4" fontId="1" fillId="2" borderId="8" xfId="0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4" xfId="0" applyFont="1" applyFill="1" applyBorder="1"/>
    <xf numFmtId="44" fontId="0" fillId="0" borderId="5" xfId="0" applyNumberFormat="1" applyFont="1" applyFill="1" applyBorder="1"/>
    <xf numFmtId="0" fontId="0" fillId="0" borderId="5" xfId="0" applyFont="1" applyFill="1" applyBorder="1"/>
    <xf numFmtId="0" fontId="0" fillId="0" borderId="0" xfId="0"/>
    <xf numFmtId="0" fontId="4" fillId="0" borderId="0" xfId="0" applyFont="1"/>
    <xf numFmtId="0" fontId="5" fillId="0" borderId="0" xfId="0" applyFont="1" applyBorder="1"/>
    <xf numFmtId="0" fontId="0" fillId="0" borderId="2" xfId="0" applyFont="1" applyBorder="1"/>
    <xf numFmtId="44" fontId="0" fillId="0" borderId="0" xfId="0" applyNumberFormat="1" applyFont="1" applyBorder="1"/>
    <xf numFmtId="0" fontId="0" fillId="0" borderId="0" xfId="0" applyFont="1" applyBorder="1"/>
    <xf numFmtId="0" fontId="2" fillId="0" borderId="5" xfId="0" applyFont="1" applyFill="1" applyBorder="1"/>
    <xf numFmtId="14" fontId="3" fillId="2" borderId="8" xfId="0" applyNumberFormat="1" applyFont="1" applyFill="1" applyBorder="1"/>
    <xf numFmtId="44" fontId="0" fillId="0" borderId="0" xfId="0" applyNumberFormat="1" applyFont="1" applyFill="1" applyBorder="1"/>
    <xf numFmtId="14" fontId="1" fillId="2" borderId="8" xfId="0" applyNumberFormat="1" applyFont="1" applyFill="1" applyBorder="1" applyAlignment="1">
      <alignment horizontal="center"/>
    </xf>
    <xf numFmtId="44" fontId="4" fillId="0" borderId="1" xfId="0" applyNumberFormat="1" applyFont="1" applyBorder="1"/>
    <xf numFmtId="44" fontId="0" fillId="0" borderId="0" xfId="0" applyNumberFormat="1" applyFont="1" applyBorder="1" applyAlignment="1">
      <alignment horizontal="right" vertical="center"/>
    </xf>
    <xf numFmtId="0" fontId="2" fillId="0" borderId="8" xfId="0" applyFont="1" applyBorder="1"/>
    <xf numFmtId="44" fontId="2" fillId="0" borderId="8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/>
  </sheetViews>
  <sheetFormatPr defaultRowHeight="15" x14ac:dyDescent="0.25"/>
  <cols>
    <col min="1" max="1" width="45.5703125" bestFit="1" customWidth="1"/>
    <col min="2" max="2" width="1.7109375" style="32" customWidth="1"/>
    <col min="3" max="3" width="11.42578125" style="32" customWidth="1"/>
    <col min="4" max="4" width="1.7109375" style="32" customWidth="1"/>
    <col min="5" max="5" width="11.42578125" style="32" customWidth="1"/>
    <col min="6" max="6" width="1.7109375" style="32" customWidth="1"/>
    <col min="7" max="7" width="11.42578125" style="32" customWidth="1"/>
    <col min="8" max="8" width="1.7109375" style="32" customWidth="1"/>
    <col min="9" max="9" width="11.42578125" style="32" customWidth="1"/>
    <col min="10" max="10" width="1.7109375" style="32" customWidth="1"/>
    <col min="11" max="11" width="11.42578125" style="32" customWidth="1"/>
    <col min="12" max="12" width="1.7109375" style="32" customWidth="1"/>
    <col min="13" max="13" width="11.42578125" style="32" bestFit="1" customWidth="1"/>
    <col min="14" max="14" width="1.7109375" style="32" customWidth="1"/>
    <col min="15" max="15" width="10.42578125" style="32" customWidth="1"/>
    <col min="16" max="16" width="1.7109375" customWidth="1"/>
    <col min="17" max="17" width="10.42578125" bestFit="1" customWidth="1"/>
    <col min="18" max="18" width="1.85546875" customWidth="1"/>
    <col min="19" max="19" width="11.140625" bestFit="1" customWidth="1"/>
    <col min="20" max="20" width="1.85546875" customWidth="1"/>
    <col min="21" max="21" width="10.42578125" bestFit="1" customWidth="1"/>
    <col min="22" max="22" width="1.85546875" customWidth="1"/>
  </cols>
  <sheetData>
    <row r="1" spans="1:22" s="11" customFormat="1" ht="18.75" x14ac:dyDescent="0.3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42"/>
      <c r="L1" s="21"/>
      <c r="M1" s="21"/>
      <c r="N1" s="21"/>
      <c r="O1" s="21"/>
    </row>
    <row r="3" spans="1:22" x14ac:dyDescent="0.25">
      <c r="A3" s="22" t="s">
        <v>0</v>
      </c>
      <c r="B3" s="23"/>
      <c r="C3" s="24">
        <v>2019</v>
      </c>
      <c r="D3" s="23"/>
      <c r="E3" s="24">
        <v>2018</v>
      </c>
      <c r="F3" s="23"/>
      <c r="G3" s="24">
        <v>2017</v>
      </c>
      <c r="H3" s="23"/>
      <c r="I3" s="24">
        <v>2016</v>
      </c>
      <c r="J3" s="23"/>
      <c r="K3" s="24">
        <v>2015</v>
      </c>
      <c r="L3" s="23"/>
      <c r="M3" s="24">
        <v>2014</v>
      </c>
      <c r="N3" s="23"/>
      <c r="O3" s="24">
        <v>2013</v>
      </c>
      <c r="P3" s="23"/>
      <c r="Q3" s="24">
        <v>2012</v>
      </c>
      <c r="R3" s="23"/>
      <c r="S3" s="25">
        <v>2011</v>
      </c>
      <c r="T3" s="25"/>
      <c r="U3" s="25">
        <v>2010</v>
      </c>
      <c r="V3" s="19"/>
    </row>
    <row r="4" spans="1:22" x14ac:dyDescent="0.25">
      <c r="A4" s="6" t="s">
        <v>1</v>
      </c>
      <c r="B4" s="7"/>
      <c r="C4" s="3">
        <v>0</v>
      </c>
      <c r="D4" s="7"/>
      <c r="E4" s="3">
        <v>0</v>
      </c>
      <c r="F4" s="7"/>
      <c r="G4" s="3">
        <v>0</v>
      </c>
      <c r="H4" s="7"/>
      <c r="I4" s="3">
        <v>0</v>
      </c>
      <c r="J4" s="7"/>
      <c r="K4" s="3">
        <v>0</v>
      </c>
      <c r="L4" s="7"/>
      <c r="M4" s="3">
        <v>0</v>
      </c>
      <c r="N4" s="7"/>
      <c r="O4" s="3">
        <v>0</v>
      </c>
      <c r="P4" s="7"/>
      <c r="Q4" s="3">
        <v>0</v>
      </c>
      <c r="R4" s="7"/>
      <c r="S4" s="3">
        <v>0</v>
      </c>
      <c r="T4" s="7"/>
      <c r="U4" s="3">
        <v>3500</v>
      </c>
      <c r="V4" s="8"/>
    </row>
    <row r="5" spans="1:22" x14ac:dyDescent="0.25">
      <c r="A5" s="35" t="s">
        <v>17</v>
      </c>
      <c r="B5" s="37"/>
      <c r="C5" s="43">
        <v>25571.45</v>
      </c>
      <c r="D5" s="36"/>
      <c r="E5" s="43">
        <v>15106.91</v>
      </c>
      <c r="F5" s="37"/>
      <c r="G5" s="40">
        <v>900</v>
      </c>
      <c r="H5" s="37"/>
      <c r="I5" s="40">
        <v>1174</v>
      </c>
      <c r="J5" s="37"/>
      <c r="K5" s="40">
        <v>1349.35</v>
      </c>
      <c r="L5" s="37"/>
      <c r="M5" s="40">
        <v>545</v>
      </c>
      <c r="N5" s="37"/>
      <c r="O5" s="40">
        <v>725.3</v>
      </c>
      <c r="P5" s="34"/>
      <c r="Q5" s="36">
        <v>831</v>
      </c>
      <c r="R5" s="34"/>
      <c r="S5" s="36">
        <v>0</v>
      </c>
      <c r="T5" s="34"/>
      <c r="U5" s="36">
        <v>1000</v>
      </c>
      <c r="V5" s="8"/>
    </row>
    <row r="6" spans="1:22" x14ac:dyDescent="0.25">
      <c r="A6" s="35" t="s">
        <v>16</v>
      </c>
      <c r="B6" s="37"/>
      <c r="C6" s="43"/>
      <c r="D6" s="36"/>
      <c r="E6" s="43"/>
      <c r="F6" s="37"/>
      <c r="G6" s="40">
        <f>16551.74-G5</f>
        <v>15651.740000000002</v>
      </c>
      <c r="H6" s="37"/>
      <c r="I6" s="40">
        <f>12923.46-I5</f>
        <v>11749.46</v>
      </c>
      <c r="J6" s="37"/>
      <c r="K6" s="40">
        <v>9732.84</v>
      </c>
      <c r="L6" s="37"/>
      <c r="M6" s="40">
        <v>12139.5</v>
      </c>
      <c r="N6" s="37"/>
      <c r="O6" s="40">
        <v>8152.22</v>
      </c>
      <c r="P6" s="34"/>
      <c r="Q6" s="36">
        <v>5597.51</v>
      </c>
      <c r="R6" s="34"/>
      <c r="S6" s="36">
        <v>2657</v>
      </c>
      <c r="T6" s="34"/>
      <c r="U6" s="36">
        <v>1085</v>
      </c>
      <c r="V6" s="8"/>
    </row>
    <row r="7" spans="1:22" x14ac:dyDescent="0.25">
      <c r="A7" s="6" t="s">
        <v>2</v>
      </c>
      <c r="B7" s="7"/>
      <c r="C7" s="3">
        <v>1.54</v>
      </c>
      <c r="D7" s="3"/>
      <c r="E7" s="3">
        <v>0</v>
      </c>
      <c r="F7" s="7"/>
      <c r="G7" s="3">
        <v>6.37</v>
      </c>
      <c r="H7" s="7"/>
      <c r="I7" s="3">
        <v>21.28</v>
      </c>
      <c r="J7" s="7"/>
      <c r="K7" s="3">
        <v>53.58</v>
      </c>
      <c r="L7" s="7"/>
      <c r="M7" s="3">
        <v>75.64</v>
      </c>
      <c r="N7" s="7"/>
      <c r="O7" s="3">
        <v>86.37</v>
      </c>
      <c r="P7" s="7"/>
      <c r="Q7" s="3">
        <v>53.35</v>
      </c>
      <c r="R7" s="7"/>
      <c r="S7" s="3">
        <v>0.79</v>
      </c>
      <c r="T7" s="7"/>
      <c r="U7" s="3">
        <v>0</v>
      </c>
      <c r="V7" s="8"/>
    </row>
    <row r="8" spans="1:22" x14ac:dyDescent="0.25">
      <c r="A8" s="13" t="s">
        <v>3</v>
      </c>
      <c r="B8" s="14"/>
      <c r="C8" s="15">
        <f>SUM(C4:C7)</f>
        <v>25572.99</v>
      </c>
      <c r="D8" s="15"/>
      <c r="E8" s="15">
        <f>SUM(E4:E7)</f>
        <v>15106.91</v>
      </c>
      <c r="F8" s="14"/>
      <c r="G8" s="15">
        <f>SUM(G4:G7)</f>
        <v>16558.11</v>
      </c>
      <c r="H8" s="14"/>
      <c r="I8" s="15">
        <f>SUM(I4:I7)</f>
        <v>12944.74</v>
      </c>
      <c r="J8" s="14"/>
      <c r="K8" s="15">
        <f>SUM(K4:K7)</f>
        <v>11135.77</v>
      </c>
      <c r="L8" s="14"/>
      <c r="M8" s="15">
        <v>12760.14</v>
      </c>
      <c r="N8" s="14"/>
      <c r="O8" s="15">
        <v>8963.89</v>
      </c>
      <c r="P8" s="14"/>
      <c r="Q8" s="15">
        <v>6481.8600000000006</v>
      </c>
      <c r="R8" s="14"/>
      <c r="S8" s="15">
        <v>2657.79</v>
      </c>
      <c r="T8" s="14"/>
      <c r="U8" s="15">
        <v>5585</v>
      </c>
      <c r="V8" s="16"/>
    </row>
    <row r="9" spans="1:22" x14ac:dyDescent="0.25">
      <c r="A9" s="1"/>
      <c r="P9" s="1"/>
      <c r="Q9" s="2"/>
      <c r="R9" s="1"/>
      <c r="S9" s="1"/>
      <c r="T9" s="1"/>
      <c r="U9" s="2"/>
    </row>
    <row r="10" spans="1:22" x14ac:dyDescent="0.25">
      <c r="A10" s="22" t="s">
        <v>4</v>
      </c>
      <c r="B10" s="23"/>
      <c r="C10" s="24">
        <v>2019</v>
      </c>
      <c r="D10" s="23"/>
      <c r="E10" s="24">
        <v>2018</v>
      </c>
      <c r="F10" s="23"/>
      <c r="G10" s="24">
        <v>2017</v>
      </c>
      <c r="H10" s="23"/>
      <c r="I10" s="24">
        <v>2016</v>
      </c>
      <c r="J10" s="23"/>
      <c r="K10" s="24">
        <v>2015</v>
      </c>
      <c r="L10" s="23"/>
      <c r="M10" s="24">
        <v>2014</v>
      </c>
      <c r="N10" s="23"/>
      <c r="O10" s="24">
        <v>2013</v>
      </c>
      <c r="P10" s="18"/>
      <c r="Q10" s="24">
        <v>2012</v>
      </c>
      <c r="R10" s="23"/>
      <c r="S10" s="25">
        <v>2011</v>
      </c>
      <c r="T10" s="25"/>
      <c r="U10" s="25">
        <v>2010</v>
      </c>
      <c r="V10" s="19"/>
    </row>
    <row r="11" spans="1:22" x14ac:dyDescent="0.25">
      <c r="A11" s="6" t="s">
        <v>15</v>
      </c>
      <c r="B11" s="7"/>
      <c r="C11" s="3">
        <f>21354.79+3500</f>
        <v>24854.79</v>
      </c>
      <c r="D11" s="7"/>
      <c r="E11" s="2">
        <f>10700.62+7000</f>
        <v>17700.620000000003</v>
      </c>
      <c r="F11" s="7"/>
      <c r="G11" s="3">
        <v>15809.28</v>
      </c>
      <c r="H11" s="7"/>
      <c r="I11" s="3">
        <v>15903.79</v>
      </c>
      <c r="J11" s="7"/>
      <c r="K11" s="3">
        <v>10788.56</v>
      </c>
      <c r="L11" s="7"/>
      <c r="M11" s="3">
        <v>10882.43</v>
      </c>
      <c r="N11" s="7"/>
      <c r="O11" s="3">
        <v>7283.28</v>
      </c>
      <c r="P11" s="7"/>
      <c r="Q11" s="3">
        <v>2702.86</v>
      </c>
      <c r="R11" s="7"/>
      <c r="S11" s="3">
        <v>4983.71</v>
      </c>
      <c r="T11" s="7"/>
      <c r="U11" s="3">
        <v>0</v>
      </c>
      <c r="V11" s="8"/>
    </row>
    <row r="12" spans="1:22" x14ac:dyDescent="0.25">
      <c r="A12" s="6" t="s">
        <v>5</v>
      </c>
      <c r="B12" s="7"/>
      <c r="C12" s="3">
        <v>0</v>
      </c>
      <c r="D12" s="7"/>
      <c r="E12" s="3">
        <v>0</v>
      </c>
      <c r="F12" s="7"/>
      <c r="G12" s="3">
        <v>0</v>
      </c>
      <c r="H12" s="7"/>
      <c r="I12" s="3">
        <v>0</v>
      </c>
      <c r="J12" s="7"/>
      <c r="K12" s="3">
        <v>0</v>
      </c>
      <c r="L12" s="7"/>
      <c r="M12" s="3">
        <v>0</v>
      </c>
      <c r="N12" s="7"/>
      <c r="O12" s="3">
        <v>0</v>
      </c>
      <c r="P12" s="7"/>
      <c r="Q12" s="3">
        <v>0</v>
      </c>
      <c r="R12" s="7"/>
      <c r="S12" s="3">
        <v>0</v>
      </c>
      <c r="T12" s="7"/>
      <c r="U12" s="3">
        <v>374.85</v>
      </c>
      <c r="V12" s="8"/>
    </row>
    <row r="13" spans="1:22" x14ac:dyDescent="0.25">
      <c r="A13" s="6" t="s">
        <v>6</v>
      </c>
      <c r="B13" s="7"/>
      <c r="C13" s="3">
        <v>0</v>
      </c>
      <c r="D13" s="7"/>
      <c r="E13" s="3">
        <v>0</v>
      </c>
      <c r="F13" s="7"/>
      <c r="G13" s="3">
        <v>0</v>
      </c>
      <c r="H13" s="7"/>
      <c r="I13" s="3">
        <v>0</v>
      </c>
      <c r="J13" s="7"/>
      <c r="K13" s="3">
        <v>0</v>
      </c>
      <c r="L13" s="7"/>
      <c r="M13" s="3">
        <v>0</v>
      </c>
      <c r="N13" s="7"/>
      <c r="O13" s="3">
        <v>0</v>
      </c>
      <c r="P13" s="7"/>
      <c r="Q13" s="3">
        <v>24.08</v>
      </c>
      <c r="R13" s="7"/>
      <c r="S13" s="3">
        <v>26.64</v>
      </c>
      <c r="T13" s="7"/>
      <c r="U13" s="3">
        <v>26.14</v>
      </c>
      <c r="V13" s="8"/>
    </row>
    <row r="14" spans="1:22" x14ac:dyDescent="0.25">
      <c r="A14" s="6" t="s">
        <v>7</v>
      </c>
      <c r="B14" s="7"/>
      <c r="C14" s="2">
        <v>263.01</v>
      </c>
      <c r="D14" s="7"/>
      <c r="E14" s="2">
        <f>35.95+36.1+39.17+37.75+6+6+10.7+6</f>
        <v>177.67000000000002</v>
      </c>
      <c r="F14" s="7"/>
      <c r="G14" s="3">
        <v>160.72999999999999</v>
      </c>
      <c r="H14" s="7"/>
      <c r="I14" s="3">
        <v>170.52</v>
      </c>
      <c r="J14" s="7"/>
      <c r="K14" s="3">
        <v>147.69</v>
      </c>
      <c r="L14" s="7"/>
      <c r="M14" s="3">
        <v>121.81</v>
      </c>
      <c r="N14" s="7"/>
      <c r="O14" s="3">
        <v>127.09</v>
      </c>
      <c r="P14" s="7"/>
      <c r="Q14" s="3">
        <v>86.550000000000011</v>
      </c>
      <c r="R14" s="7"/>
      <c r="S14" s="3">
        <v>10</v>
      </c>
      <c r="T14" s="7"/>
      <c r="U14" s="3">
        <v>0</v>
      </c>
      <c r="V14" s="8"/>
    </row>
    <row r="15" spans="1:22" x14ac:dyDescent="0.25">
      <c r="A15" s="35" t="s">
        <v>19</v>
      </c>
      <c r="B15" s="37"/>
      <c r="C15" s="2">
        <v>24.65</v>
      </c>
      <c r="D15" s="37"/>
      <c r="E15" s="2">
        <v>24.65</v>
      </c>
      <c r="F15" s="37"/>
      <c r="G15" s="36">
        <v>24.65</v>
      </c>
      <c r="H15" s="37"/>
      <c r="I15" s="36">
        <v>24.65</v>
      </c>
      <c r="J15" s="37"/>
      <c r="K15" s="36">
        <v>72.83</v>
      </c>
      <c r="L15" s="37"/>
      <c r="M15" s="36">
        <v>14.51</v>
      </c>
      <c r="N15" s="37"/>
      <c r="O15" s="36">
        <v>14.51</v>
      </c>
      <c r="P15" s="7"/>
      <c r="Q15" s="3">
        <v>14.27</v>
      </c>
      <c r="R15" s="7"/>
      <c r="S15" s="3">
        <v>26.16</v>
      </c>
      <c r="T15" s="7"/>
      <c r="U15" s="3">
        <v>11.89</v>
      </c>
      <c r="V15" s="8"/>
    </row>
    <row r="16" spans="1:22" x14ac:dyDescent="0.25">
      <c r="A16" s="13" t="s">
        <v>8</v>
      </c>
      <c r="B16" s="14"/>
      <c r="C16" s="15">
        <f>SUM(C11:C15)</f>
        <v>25142.45</v>
      </c>
      <c r="D16" s="14"/>
      <c r="E16" s="15">
        <f>SUM(E11:E15)</f>
        <v>17902.940000000002</v>
      </c>
      <c r="F16" s="14"/>
      <c r="G16" s="15">
        <f>SUM(G11:G15)</f>
        <v>15994.66</v>
      </c>
      <c r="H16" s="14"/>
      <c r="I16" s="15">
        <f>SUM(I11:I15)</f>
        <v>16098.960000000001</v>
      </c>
      <c r="J16" s="14"/>
      <c r="K16" s="15">
        <f>SUM(K11:K15)</f>
        <v>11009.08</v>
      </c>
      <c r="L16" s="14"/>
      <c r="M16" s="15">
        <v>11018.75</v>
      </c>
      <c r="N16" s="14"/>
      <c r="O16" s="15">
        <v>7424.88</v>
      </c>
      <c r="P16" s="14"/>
      <c r="Q16" s="15">
        <v>2827.76</v>
      </c>
      <c r="R16" s="14"/>
      <c r="S16" s="15">
        <v>5046.51</v>
      </c>
      <c r="T16" s="14"/>
      <c r="U16" s="15">
        <v>412.88</v>
      </c>
      <c r="V16" s="16"/>
    </row>
    <row r="17" spans="1:22" x14ac:dyDescent="0.25">
      <c r="A17" s="1"/>
      <c r="P17" s="1"/>
      <c r="Q17" s="2"/>
      <c r="R17" s="1"/>
      <c r="S17" s="1"/>
      <c r="T17" s="1"/>
      <c r="U17" s="2"/>
    </row>
    <row r="18" spans="1:22" x14ac:dyDescent="0.25">
      <c r="A18" s="4" t="s">
        <v>9</v>
      </c>
      <c r="B18" s="4"/>
      <c r="C18" s="20">
        <f t="shared" ref="C18:J18" si="0">C8-C16</f>
        <v>430.54000000000087</v>
      </c>
      <c r="D18" s="4"/>
      <c r="E18" s="20">
        <f t="shared" si="0"/>
        <v>-2796.0300000000025</v>
      </c>
      <c r="F18" s="4"/>
      <c r="G18" s="20">
        <f t="shared" si="0"/>
        <v>563.45000000000073</v>
      </c>
      <c r="H18" s="20">
        <f t="shared" si="0"/>
        <v>0</v>
      </c>
      <c r="I18" s="20">
        <f t="shared" si="0"/>
        <v>-3154.2200000000012</v>
      </c>
      <c r="J18" s="20">
        <f t="shared" si="0"/>
        <v>0</v>
      </c>
      <c r="K18" s="20">
        <f>K8-K16</f>
        <v>126.69000000000051</v>
      </c>
      <c r="L18" s="4"/>
      <c r="M18" s="20">
        <v>1741.39</v>
      </c>
      <c r="N18" s="4"/>
      <c r="O18" s="20">
        <v>1539.01</v>
      </c>
      <c r="P18" s="4"/>
      <c r="Q18" s="12">
        <v>3654.1000000000004</v>
      </c>
      <c r="R18" s="4"/>
      <c r="S18" s="12">
        <v>-2388.7200000000003</v>
      </c>
      <c r="T18" s="4"/>
      <c r="U18" s="12">
        <v>5172.12</v>
      </c>
      <c r="V18" s="4"/>
    </row>
    <row r="19" spans="1:22" s="9" customFormat="1" x14ac:dyDescent="0.25">
      <c r="U19" s="10"/>
    </row>
    <row r="20" spans="1:22" x14ac:dyDescent="0.25">
      <c r="A20" s="1"/>
      <c r="P20" s="1"/>
      <c r="Q20" s="1"/>
      <c r="R20" s="1"/>
      <c r="S20" s="1"/>
      <c r="T20" s="1"/>
      <c r="U20" s="2"/>
    </row>
    <row r="21" spans="1:22" ht="18.75" x14ac:dyDescent="0.3">
      <c r="A21" s="5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  <c r="Q21" s="1"/>
      <c r="R21" s="1"/>
      <c r="S21" s="1"/>
      <c r="T21" s="1"/>
      <c r="U21" s="2"/>
    </row>
    <row r="22" spans="1:22" x14ac:dyDescent="0.25">
      <c r="A22" s="1"/>
      <c r="P22" s="1"/>
      <c r="Q22" s="1"/>
      <c r="R22" s="1"/>
      <c r="S22" s="1"/>
      <c r="T22" s="1"/>
      <c r="U22" s="2"/>
    </row>
    <row r="23" spans="1:22" x14ac:dyDescent="0.25">
      <c r="A23" s="22" t="s">
        <v>21</v>
      </c>
      <c r="B23" s="23"/>
      <c r="C23" s="26">
        <v>43830</v>
      </c>
      <c r="D23" s="23"/>
      <c r="E23" s="26">
        <v>43465</v>
      </c>
      <c r="F23" s="23"/>
      <c r="G23" s="41">
        <v>43100</v>
      </c>
      <c r="H23" s="23"/>
      <c r="I23" s="41">
        <v>42735</v>
      </c>
      <c r="J23" s="23"/>
      <c r="K23" s="26">
        <v>42369</v>
      </c>
      <c r="L23" s="23"/>
      <c r="M23" s="26">
        <v>42004</v>
      </c>
      <c r="N23" s="23"/>
      <c r="O23" s="26">
        <v>41639</v>
      </c>
      <c r="P23" s="23"/>
      <c r="Q23" s="26">
        <v>41274</v>
      </c>
      <c r="R23" s="23"/>
      <c r="S23" s="26">
        <v>40908</v>
      </c>
      <c r="T23" s="23"/>
      <c r="U23" s="26">
        <v>40543</v>
      </c>
      <c r="V23" s="19"/>
    </row>
    <row r="24" spans="1:22" x14ac:dyDescent="0.25">
      <c r="A24" s="13" t="s">
        <v>10</v>
      </c>
      <c r="B24" s="14"/>
      <c r="C24" s="45">
        <v>4888.33</v>
      </c>
      <c r="D24" s="44"/>
      <c r="E24" s="45">
        <f>710.41+3747.38</f>
        <v>4457.79</v>
      </c>
      <c r="F24" s="14"/>
      <c r="G24" s="15">
        <v>7253.82</v>
      </c>
      <c r="H24" s="14"/>
      <c r="I24" s="15">
        <v>6690.37</v>
      </c>
      <c r="J24" s="14"/>
      <c r="K24" s="15">
        <v>9844.59</v>
      </c>
      <c r="L24" s="14"/>
      <c r="M24" s="15">
        <v>9717.9</v>
      </c>
      <c r="N24" s="14"/>
      <c r="O24" s="15">
        <v>7976.51</v>
      </c>
      <c r="P24" s="14"/>
      <c r="Q24" s="15">
        <v>6437.5</v>
      </c>
      <c r="R24" s="14"/>
      <c r="S24" s="15">
        <v>2783.4</v>
      </c>
      <c r="T24" s="14"/>
      <c r="U24" s="15">
        <v>5172.12</v>
      </c>
      <c r="V24" s="16"/>
    </row>
    <row r="25" spans="1:22" x14ac:dyDescent="0.25">
      <c r="A25" s="1"/>
      <c r="P25" s="1"/>
      <c r="Q25" s="2"/>
      <c r="R25" s="1"/>
      <c r="S25" s="1"/>
      <c r="T25" s="1"/>
      <c r="U25" s="2"/>
    </row>
    <row r="26" spans="1:22" x14ac:dyDescent="0.25">
      <c r="A26" s="17" t="s">
        <v>11</v>
      </c>
      <c r="B26" s="18"/>
      <c r="C26" s="26">
        <v>43830</v>
      </c>
      <c r="D26" s="18"/>
      <c r="E26" s="26">
        <v>43465</v>
      </c>
      <c r="F26" s="18"/>
      <c r="G26" s="41">
        <v>43100</v>
      </c>
      <c r="H26" s="18"/>
      <c r="I26" s="41">
        <v>42735</v>
      </c>
      <c r="J26" s="18"/>
      <c r="K26" s="26">
        <v>42369</v>
      </c>
      <c r="L26" s="18"/>
      <c r="M26" s="39">
        <v>42004</v>
      </c>
      <c r="N26" s="18"/>
      <c r="O26" s="39">
        <v>41639</v>
      </c>
      <c r="P26" s="18"/>
      <c r="Q26" s="26">
        <v>41274</v>
      </c>
      <c r="R26" s="23"/>
      <c r="S26" s="26">
        <v>40908</v>
      </c>
      <c r="T26" s="23"/>
      <c r="U26" s="26">
        <v>40543</v>
      </c>
      <c r="V26" s="19"/>
    </row>
    <row r="27" spans="1:22" s="1" customFormat="1" x14ac:dyDescent="0.25">
      <c r="A27" s="29" t="s">
        <v>10</v>
      </c>
      <c r="B27" s="38"/>
      <c r="C27" s="30">
        <v>0</v>
      </c>
      <c r="D27" s="38"/>
      <c r="E27" s="30">
        <v>0</v>
      </c>
      <c r="F27" s="38"/>
      <c r="G27" s="30">
        <v>0</v>
      </c>
      <c r="H27" s="38"/>
      <c r="I27" s="30">
        <v>0</v>
      </c>
      <c r="J27" s="38"/>
      <c r="K27" s="30">
        <v>0</v>
      </c>
      <c r="L27" s="38"/>
      <c r="M27" s="30">
        <v>0</v>
      </c>
      <c r="N27" s="38"/>
      <c r="O27" s="30">
        <v>0</v>
      </c>
      <c r="P27" s="27"/>
      <c r="Q27" s="30">
        <v>0</v>
      </c>
      <c r="R27" s="27"/>
      <c r="S27" s="30">
        <v>0</v>
      </c>
      <c r="T27" s="31"/>
      <c r="U27" s="30">
        <v>0</v>
      </c>
      <c r="V27" s="28"/>
    </row>
    <row r="28" spans="1:22" x14ac:dyDescent="0.25">
      <c r="A28" s="1"/>
      <c r="P28" s="1"/>
      <c r="Q28" s="2"/>
      <c r="R28" s="1"/>
      <c r="S28" s="1"/>
      <c r="T28" s="1"/>
      <c r="U28" s="2"/>
    </row>
    <row r="29" spans="1:22" x14ac:dyDescent="0.25">
      <c r="A29" s="4" t="s">
        <v>18</v>
      </c>
      <c r="B29" s="4"/>
      <c r="C29" s="20">
        <f>C24</f>
        <v>4888.33</v>
      </c>
      <c r="D29" s="4"/>
      <c r="E29" s="20">
        <f>E24</f>
        <v>4457.79</v>
      </c>
      <c r="F29" s="4"/>
      <c r="G29" s="20">
        <v>7253.82</v>
      </c>
      <c r="H29" s="4"/>
      <c r="I29" s="20">
        <v>6690.37</v>
      </c>
      <c r="J29" s="4"/>
      <c r="K29" s="20">
        <v>9844.59</v>
      </c>
      <c r="L29" s="4"/>
      <c r="M29" s="20">
        <v>9717.9</v>
      </c>
      <c r="N29" s="4"/>
      <c r="O29" s="20">
        <v>7976.51</v>
      </c>
      <c r="P29" s="4"/>
      <c r="Q29" s="20">
        <v>6437.5</v>
      </c>
      <c r="R29" s="4"/>
      <c r="S29" s="12">
        <v>2783.4</v>
      </c>
      <c r="T29" s="4"/>
      <c r="U29" s="12">
        <v>5172.12</v>
      </c>
      <c r="V29" s="4"/>
    </row>
    <row r="30" spans="1:22" s="9" customFormat="1" x14ac:dyDescent="0.25">
      <c r="Q30" s="10"/>
      <c r="U30" s="10"/>
    </row>
    <row r="31" spans="1:22" x14ac:dyDescent="0.25">
      <c r="A31" s="1"/>
      <c r="P31" s="1"/>
      <c r="Q31" s="2"/>
      <c r="R31" s="1"/>
      <c r="S31" s="1"/>
      <c r="T31" s="1"/>
      <c r="U31" s="2"/>
    </row>
    <row r="32" spans="1:22" ht="18.75" x14ac:dyDescent="0.3">
      <c r="A32" s="33" t="s">
        <v>14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Q32" s="2"/>
      <c r="R32" s="1"/>
      <c r="S32" s="1"/>
      <c r="T32" s="1"/>
      <c r="U32" s="2"/>
    </row>
    <row r="33" spans="1:21" s="32" customFormat="1" ht="18.75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Q33" s="2"/>
      <c r="U33" s="2"/>
    </row>
    <row r="34" spans="1:21" x14ac:dyDescent="0.25">
      <c r="A34" s="32" t="s">
        <v>20</v>
      </c>
      <c r="Q34" s="2"/>
      <c r="R34" s="1"/>
      <c r="S34" s="1"/>
      <c r="T34" s="1"/>
      <c r="U34" s="1"/>
    </row>
    <row r="35" spans="1:21" x14ac:dyDescent="0.25">
      <c r="A35" s="32" t="s">
        <v>22</v>
      </c>
      <c r="Q35" s="2"/>
      <c r="R35" s="1"/>
      <c r="S35" s="1"/>
      <c r="T35" s="1"/>
      <c r="U35" s="1"/>
    </row>
    <row r="36" spans="1:21" x14ac:dyDescent="0.25">
      <c r="A36" s="32"/>
      <c r="Q36" s="2"/>
      <c r="R36" s="1"/>
      <c r="S36" s="1"/>
      <c r="T36" s="1"/>
      <c r="U36" s="1"/>
    </row>
    <row r="37" spans="1:21" x14ac:dyDescent="0.25">
      <c r="Q37" s="2"/>
      <c r="R37" s="1"/>
      <c r="S37" s="1"/>
      <c r="T37" s="1"/>
      <c r="U37" s="1"/>
    </row>
    <row r="38" spans="1:21" x14ac:dyDescent="0.25">
      <c r="Q38" s="2"/>
      <c r="R38" s="1"/>
      <c r="S38" s="1"/>
      <c r="T38" s="1"/>
      <c r="U38" s="1"/>
    </row>
    <row r="39" spans="1:21" x14ac:dyDescent="0.25">
      <c r="K39" s="2"/>
      <c r="Q39" s="2"/>
      <c r="R39" s="1"/>
      <c r="S39" s="1"/>
      <c r="T39" s="1"/>
      <c r="U39" s="1"/>
    </row>
  </sheetData>
  <mergeCells count="2">
    <mergeCell ref="E5:E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FinancieelOverzicht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2013-11-18T21:23:42Z</cp:lastPrinted>
  <dcterms:created xsi:type="dcterms:W3CDTF">2013-11-18T21:14:40Z</dcterms:created>
  <dcterms:modified xsi:type="dcterms:W3CDTF">2020-12-19T09:15:07Z</dcterms:modified>
</cp:coreProperties>
</file>